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ruppi\personale\_ACER PARMA\_SCADENZE ANNUALI\TRASPARENZA\tassi di assenza anni vari\"/>
    </mc:Choice>
  </mc:AlternateContent>
  <xr:revisionPtr revIDLastSave="0" documentId="13_ncr:1_{C5FD3B97-2A1A-46FC-9190-1240A2740651}" xr6:coauthVersionLast="45" xr6:coauthVersionMax="45" xr10:uidLastSave="{00000000-0000-0000-0000-000000000000}"/>
  <bookViews>
    <workbookView xWindow="-120" yWindow="-120" windowWidth="29040" windowHeight="15840" xr2:uid="{3AA15466-EEC5-40A0-8DCC-0B9F15793B91}"/>
  </bookViews>
  <sheets>
    <sheet name="202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6" i="1"/>
  <c r="B9" i="1" s="1"/>
  <c r="P5" i="1"/>
  <c r="O5" i="1"/>
  <c r="N5" i="1"/>
  <c r="L5" i="1"/>
  <c r="K5" i="1"/>
  <c r="J5" i="1"/>
  <c r="H5" i="1"/>
  <c r="G5" i="1"/>
  <c r="F5" i="1"/>
  <c r="D5" i="1"/>
  <c r="C5" i="1"/>
  <c r="I8" i="1"/>
  <c r="B7" i="1" l="1"/>
  <c r="Q8" i="1" l="1"/>
  <c r="M8" i="1"/>
  <c r="E8" i="1"/>
  <c r="P6" i="1"/>
  <c r="P9" i="1" s="1"/>
  <c r="O6" i="1"/>
  <c r="O7" i="1" s="1"/>
  <c r="N6" i="1"/>
  <c r="N7" i="1" s="1"/>
  <c r="L6" i="1"/>
  <c r="L9" i="1" s="1"/>
  <c r="K6" i="1"/>
  <c r="K7" i="1" s="1"/>
  <c r="J6" i="1"/>
  <c r="J7" i="1" s="1"/>
  <c r="H6" i="1"/>
  <c r="H9" i="1" s="1"/>
  <c r="G6" i="1"/>
  <c r="G7" i="1" s="1"/>
  <c r="F6" i="1"/>
  <c r="F7" i="1" s="1"/>
  <c r="D6" i="1"/>
  <c r="D9" i="1" s="1"/>
  <c r="C6" i="1"/>
  <c r="C7" i="1" s="1"/>
  <c r="Q5" i="1"/>
  <c r="M5" i="1"/>
  <c r="I5" i="1"/>
  <c r="E5" i="1"/>
  <c r="Q4" i="1"/>
  <c r="M4" i="1"/>
  <c r="I4" i="1"/>
  <c r="E4" i="1"/>
  <c r="R8" i="1" l="1"/>
  <c r="R9" i="1" s="1"/>
  <c r="R5" i="1"/>
  <c r="R7" i="1" s="1"/>
  <c r="R4" i="1"/>
  <c r="N9" i="1"/>
  <c r="F9" i="1"/>
  <c r="C9" i="1"/>
  <c r="K9" i="1"/>
  <c r="G9" i="1"/>
  <c r="O9" i="1"/>
  <c r="J9" i="1"/>
  <c r="H7" i="1"/>
  <c r="E6" i="1"/>
  <c r="Q6" i="1"/>
  <c r="L7" i="1"/>
  <c r="I6" i="1"/>
  <c r="D7" i="1"/>
  <c r="P7" i="1"/>
  <c r="M6" i="1"/>
  <c r="M9" i="1" l="1"/>
  <c r="M7" i="1"/>
  <c r="Q7" i="1"/>
  <c r="Q9" i="1"/>
  <c r="E7" i="1"/>
  <c r="E9" i="1"/>
  <c r="I7" i="1"/>
  <c r="I9" i="1"/>
</calcChain>
</file>

<file path=xl/sharedStrings.xml><?xml version="1.0" encoding="utf-8"?>
<sst xmlns="http://schemas.openxmlformats.org/spreadsheetml/2006/main" count="26" uniqueCount="26">
  <si>
    <t xml:space="preserve"> </t>
  </si>
  <si>
    <t>NUMERO UNITA' DI PERSONALE</t>
  </si>
  <si>
    <t>TASSO DI ASSENZA  (A/B)</t>
  </si>
  <si>
    <t>TASSO DI ASSENTEISMO NETTO (C/B)</t>
  </si>
  <si>
    <t>Febbraio_x000D_2020</t>
  </si>
  <si>
    <t>Marzo_x000D_2020</t>
  </si>
  <si>
    <t>Primo Trim_x000D_2020</t>
  </si>
  <si>
    <t>Aprile_x000D_2020</t>
  </si>
  <si>
    <t>Maggio_x000D_2020</t>
  </si>
  <si>
    <t>Giugno_x000D_2020</t>
  </si>
  <si>
    <t>Secondo Trim_x000D_2020</t>
  </si>
  <si>
    <t>Luglio_x000D_2020</t>
  </si>
  <si>
    <t>Agosto_x000D_2020</t>
  </si>
  <si>
    <t>Settembre_x000D_2020</t>
  </si>
  <si>
    <t>Terzo Trim_x000D_2020</t>
  </si>
  <si>
    <t>0Ottobre_x000D_2021</t>
  </si>
  <si>
    <t>Novembre_x000D_2020</t>
  </si>
  <si>
    <t>Dicembre_x000D_2020</t>
  </si>
  <si>
    <t>Quarto Trim_x000D_2020</t>
  </si>
  <si>
    <t>Totale_x000D_2020</t>
  </si>
  <si>
    <t xml:space="preserve">B) GIORNI LAVORATIVI COMPLESSIVI </t>
  </si>
  <si>
    <t>C) GIORNI DI ASSENZA NETTI  - ASSENTEISMO (sono esclusi i giorni di assenza per ferie)</t>
  </si>
  <si>
    <t>A) TOTALE COMPLESSIVO DEI GIORNI DI ASSENZA (sono ricompresi tutti i giorni di assenza a qualsiasi titolo: per ferie, aspettativa, congedo matern. obbligatorio, ecc.)</t>
  </si>
  <si>
    <t>ACER PARMA</t>
  </si>
  <si>
    <t>TASSI DI ASSENZA E ASSENTEISMO NETTO DEL PERSONALE DIPENDENTE _x000D_ (compresi i Dirigenti)(escluso personae interamente in comando) - 2020</t>
  </si>
  <si>
    <t>Gennaio2020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</si>
</sst>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9" fontId="0" fillId="3" borderId="1" xfId="0" applyNumberFormat="1" applyFill="1" applyBorder="1"/>
    <xf numFmtId="17" fontId="0" fillId="0" borderId="1" xfId="0" quotePrefix="1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4F20-298D-43E2-BC87-70D5B936CD03}">
  <dimension ref="A1:R9"/>
  <sheetViews>
    <sheetView tabSelected="1" workbookViewId="0">
      <selection sqref="A1:XFD1048576"/>
    </sheetView>
  </sheetViews>
  <sheetFormatPr defaultRowHeight="15" x14ac:dyDescent="0.25"/>
  <cols>
    <col min="1" max="1" width="85.7109375" customWidth="1"/>
    <col min="2" max="2" width="13.42578125" bestFit="1" customWidth="1"/>
    <col min="4" max="4" width="10" bestFit="1" customWidth="1"/>
    <col min="256" max="256" width="29.85546875" customWidth="1"/>
    <col min="257" max="257" width="85.7109375" customWidth="1"/>
    <col min="258" max="258" width="13.42578125" bestFit="1" customWidth="1"/>
    <col min="260" max="260" width="10" bestFit="1" customWidth="1"/>
    <col min="512" max="512" width="29.85546875" customWidth="1"/>
    <col min="513" max="513" width="85.7109375" customWidth="1"/>
    <col min="514" max="514" width="13.42578125" bestFit="1" customWidth="1"/>
    <col min="516" max="516" width="10" bestFit="1" customWidth="1"/>
    <col min="768" max="768" width="29.85546875" customWidth="1"/>
    <col min="769" max="769" width="85.7109375" customWidth="1"/>
    <col min="770" max="770" width="13.42578125" bestFit="1" customWidth="1"/>
    <col min="772" max="772" width="10" bestFit="1" customWidth="1"/>
    <col min="1024" max="1024" width="29.85546875" customWidth="1"/>
    <col min="1025" max="1025" width="85.7109375" customWidth="1"/>
    <col min="1026" max="1026" width="13.42578125" bestFit="1" customWidth="1"/>
    <col min="1028" max="1028" width="10" bestFit="1" customWidth="1"/>
    <col min="1280" max="1280" width="29.85546875" customWidth="1"/>
    <col min="1281" max="1281" width="85.7109375" customWidth="1"/>
    <col min="1282" max="1282" width="13.42578125" bestFit="1" customWidth="1"/>
    <col min="1284" max="1284" width="10" bestFit="1" customWidth="1"/>
    <col min="1536" max="1536" width="29.85546875" customWidth="1"/>
    <col min="1537" max="1537" width="85.7109375" customWidth="1"/>
    <col min="1538" max="1538" width="13.42578125" bestFit="1" customWidth="1"/>
    <col min="1540" max="1540" width="10" bestFit="1" customWidth="1"/>
    <col min="1792" max="1792" width="29.85546875" customWidth="1"/>
    <col min="1793" max="1793" width="85.7109375" customWidth="1"/>
    <col min="1794" max="1794" width="13.42578125" bestFit="1" customWidth="1"/>
    <col min="1796" max="1796" width="10" bestFit="1" customWidth="1"/>
    <col min="2048" max="2048" width="29.85546875" customWidth="1"/>
    <col min="2049" max="2049" width="85.7109375" customWidth="1"/>
    <col min="2050" max="2050" width="13.42578125" bestFit="1" customWidth="1"/>
    <col min="2052" max="2052" width="10" bestFit="1" customWidth="1"/>
    <col min="2304" max="2304" width="29.85546875" customWidth="1"/>
    <col min="2305" max="2305" width="85.7109375" customWidth="1"/>
    <col min="2306" max="2306" width="13.42578125" bestFit="1" customWidth="1"/>
    <col min="2308" max="2308" width="10" bestFit="1" customWidth="1"/>
    <col min="2560" max="2560" width="29.85546875" customWidth="1"/>
    <col min="2561" max="2561" width="85.7109375" customWidth="1"/>
    <col min="2562" max="2562" width="13.42578125" bestFit="1" customWidth="1"/>
    <col min="2564" max="2564" width="10" bestFit="1" customWidth="1"/>
    <col min="2816" max="2816" width="29.85546875" customWidth="1"/>
    <col min="2817" max="2817" width="85.7109375" customWidth="1"/>
    <col min="2818" max="2818" width="13.42578125" bestFit="1" customWidth="1"/>
    <col min="2820" max="2820" width="10" bestFit="1" customWidth="1"/>
    <col min="3072" max="3072" width="29.85546875" customWidth="1"/>
    <col min="3073" max="3073" width="85.7109375" customWidth="1"/>
    <col min="3074" max="3074" width="13.42578125" bestFit="1" customWidth="1"/>
    <col min="3076" max="3076" width="10" bestFit="1" customWidth="1"/>
    <col min="3328" max="3328" width="29.85546875" customWidth="1"/>
    <col min="3329" max="3329" width="85.7109375" customWidth="1"/>
    <col min="3330" max="3330" width="13.42578125" bestFit="1" customWidth="1"/>
    <col min="3332" max="3332" width="10" bestFit="1" customWidth="1"/>
    <col min="3584" max="3584" width="29.85546875" customWidth="1"/>
    <col min="3585" max="3585" width="85.7109375" customWidth="1"/>
    <col min="3586" max="3586" width="13.42578125" bestFit="1" customWidth="1"/>
    <col min="3588" max="3588" width="10" bestFit="1" customWidth="1"/>
    <col min="3840" max="3840" width="29.85546875" customWidth="1"/>
    <col min="3841" max="3841" width="85.7109375" customWidth="1"/>
    <col min="3842" max="3842" width="13.42578125" bestFit="1" customWidth="1"/>
    <col min="3844" max="3844" width="10" bestFit="1" customWidth="1"/>
    <col min="4096" max="4096" width="29.85546875" customWidth="1"/>
    <col min="4097" max="4097" width="85.7109375" customWidth="1"/>
    <col min="4098" max="4098" width="13.42578125" bestFit="1" customWidth="1"/>
    <col min="4100" max="4100" width="10" bestFit="1" customWidth="1"/>
    <col min="4352" max="4352" width="29.85546875" customWidth="1"/>
    <col min="4353" max="4353" width="85.7109375" customWidth="1"/>
    <col min="4354" max="4354" width="13.42578125" bestFit="1" customWidth="1"/>
    <col min="4356" max="4356" width="10" bestFit="1" customWidth="1"/>
    <col min="4608" max="4608" width="29.85546875" customWidth="1"/>
    <col min="4609" max="4609" width="85.7109375" customWidth="1"/>
    <col min="4610" max="4610" width="13.42578125" bestFit="1" customWidth="1"/>
    <col min="4612" max="4612" width="10" bestFit="1" customWidth="1"/>
    <col min="4864" max="4864" width="29.85546875" customWidth="1"/>
    <col min="4865" max="4865" width="85.7109375" customWidth="1"/>
    <col min="4866" max="4866" width="13.42578125" bestFit="1" customWidth="1"/>
    <col min="4868" max="4868" width="10" bestFit="1" customWidth="1"/>
    <col min="5120" max="5120" width="29.85546875" customWidth="1"/>
    <col min="5121" max="5121" width="85.7109375" customWidth="1"/>
    <col min="5122" max="5122" width="13.42578125" bestFit="1" customWidth="1"/>
    <col min="5124" max="5124" width="10" bestFit="1" customWidth="1"/>
    <col min="5376" max="5376" width="29.85546875" customWidth="1"/>
    <col min="5377" max="5377" width="85.7109375" customWidth="1"/>
    <col min="5378" max="5378" width="13.42578125" bestFit="1" customWidth="1"/>
    <col min="5380" max="5380" width="10" bestFit="1" customWidth="1"/>
    <col min="5632" max="5632" width="29.85546875" customWidth="1"/>
    <col min="5633" max="5633" width="85.7109375" customWidth="1"/>
    <col min="5634" max="5634" width="13.42578125" bestFit="1" customWidth="1"/>
    <col min="5636" max="5636" width="10" bestFit="1" customWidth="1"/>
    <col min="5888" max="5888" width="29.85546875" customWidth="1"/>
    <col min="5889" max="5889" width="85.7109375" customWidth="1"/>
    <col min="5890" max="5890" width="13.42578125" bestFit="1" customWidth="1"/>
    <col min="5892" max="5892" width="10" bestFit="1" customWidth="1"/>
    <col min="6144" max="6144" width="29.85546875" customWidth="1"/>
    <col min="6145" max="6145" width="85.7109375" customWidth="1"/>
    <col min="6146" max="6146" width="13.42578125" bestFit="1" customWidth="1"/>
    <col min="6148" max="6148" width="10" bestFit="1" customWidth="1"/>
    <col min="6400" max="6400" width="29.85546875" customWidth="1"/>
    <col min="6401" max="6401" width="85.7109375" customWidth="1"/>
    <col min="6402" max="6402" width="13.42578125" bestFit="1" customWidth="1"/>
    <col min="6404" max="6404" width="10" bestFit="1" customWidth="1"/>
    <col min="6656" max="6656" width="29.85546875" customWidth="1"/>
    <col min="6657" max="6657" width="85.7109375" customWidth="1"/>
    <col min="6658" max="6658" width="13.42578125" bestFit="1" customWidth="1"/>
    <col min="6660" max="6660" width="10" bestFit="1" customWidth="1"/>
    <col min="6912" max="6912" width="29.85546875" customWidth="1"/>
    <col min="6913" max="6913" width="85.7109375" customWidth="1"/>
    <col min="6914" max="6914" width="13.42578125" bestFit="1" customWidth="1"/>
    <col min="6916" max="6916" width="10" bestFit="1" customWidth="1"/>
    <col min="7168" max="7168" width="29.85546875" customWidth="1"/>
    <col min="7169" max="7169" width="85.7109375" customWidth="1"/>
    <col min="7170" max="7170" width="13.42578125" bestFit="1" customWidth="1"/>
    <col min="7172" max="7172" width="10" bestFit="1" customWidth="1"/>
    <col min="7424" max="7424" width="29.85546875" customWidth="1"/>
    <col min="7425" max="7425" width="85.7109375" customWidth="1"/>
    <col min="7426" max="7426" width="13.42578125" bestFit="1" customWidth="1"/>
    <col min="7428" max="7428" width="10" bestFit="1" customWidth="1"/>
    <col min="7680" max="7680" width="29.85546875" customWidth="1"/>
    <col min="7681" max="7681" width="85.7109375" customWidth="1"/>
    <col min="7682" max="7682" width="13.42578125" bestFit="1" customWidth="1"/>
    <col min="7684" max="7684" width="10" bestFit="1" customWidth="1"/>
    <col min="7936" max="7936" width="29.85546875" customWidth="1"/>
    <col min="7937" max="7937" width="85.7109375" customWidth="1"/>
    <col min="7938" max="7938" width="13.42578125" bestFit="1" customWidth="1"/>
    <col min="7940" max="7940" width="10" bestFit="1" customWidth="1"/>
    <col min="8192" max="8192" width="29.85546875" customWidth="1"/>
    <col min="8193" max="8193" width="85.7109375" customWidth="1"/>
    <col min="8194" max="8194" width="13.42578125" bestFit="1" customWidth="1"/>
    <col min="8196" max="8196" width="10" bestFit="1" customWidth="1"/>
    <col min="8448" max="8448" width="29.85546875" customWidth="1"/>
    <col min="8449" max="8449" width="85.7109375" customWidth="1"/>
    <col min="8450" max="8450" width="13.42578125" bestFit="1" customWidth="1"/>
    <col min="8452" max="8452" width="10" bestFit="1" customWidth="1"/>
    <col min="8704" max="8704" width="29.85546875" customWidth="1"/>
    <col min="8705" max="8705" width="85.7109375" customWidth="1"/>
    <col min="8706" max="8706" width="13.42578125" bestFit="1" customWidth="1"/>
    <col min="8708" max="8708" width="10" bestFit="1" customWidth="1"/>
    <col min="8960" max="8960" width="29.85546875" customWidth="1"/>
    <col min="8961" max="8961" width="85.7109375" customWidth="1"/>
    <col min="8962" max="8962" width="13.42578125" bestFit="1" customWidth="1"/>
    <col min="8964" max="8964" width="10" bestFit="1" customWidth="1"/>
    <col min="9216" max="9216" width="29.85546875" customWidth="1"/>
    <col min="9217" max="9217" width="85.7109375" customWidth="1"/>
    <col min="9218" max="9218" width="13.42578125" bestFit="1" customWidth="1"/>
    <col min="9220" max="9220" width="10" bestFit="1" customWidth="1"/>
    <col min="9472" max="9472" width="29.85546875" customWidth="1"/>
    <col min="9473" max="9473" width="85.7109375" customWidth="1"/>
    <col min="9474" max="9474" width="13.42578125" bestFit="1" customWidth="1"/>
    <col min="9476" max="9476" width="10" bestFit="1" customWidth="1"/>
    <col min="9728" max="9728" width="29.85546875" customWidth="1"/>
    <col min="9729" max="9729" width="85.7109375" customWidth="1"/>
    <col min="9730" max="9730" width="13.42578125" bestFit="1" customWidth="1"/>
    <col min="9732" max="9732" width="10" bestFit="1" customWidth="1"/>
    <col min="9984" max="9984" width="29.85546875" customWidth="1"/>
    <col min="9985" max="9985" width="85.7109375" customWidth="1"/>
    <col min="9986" max="9986" width="13.42578125" bestFit="1" customWidth="1"/>
    <col min="9988" max="9988" width="10" bestFit="1" customWidth="1"/>
    <col min="10240" max="10240" width="29.85546875" customWidth="1"/>
    <col min="10241" max="10241" width="85.7109375" customWidth="1"/>
    <col min="10242" max="10242" width="13.42578125" bestFit="1" customWidth="1"/>
    <col min="10244" max="10244" width="10" bestFit="1" customWidth="1"/>
    <col min="10496" max="10496" width="29.85546875" customWidth="1"/>
    <col min="10497" max="10497" width="85.7109375" customWidth="1"/>
    <col min="10498" max="10498" width="13.42578125" bestFit="1" customWidth="1"/>
    <col min="10500" max="10500" width="10" bestFit="1" customWidth="1"/>
    <col min="10752" max="10752" width="29.85546875" customWidth="1"/>
    <col min="10753" max="10753" width="85.7109375" customWidth="1"/>
    <col min="10754" max="10754" width="13.42578125" bestFit="1" customWidth="1"/>
    <col min="10756" max="10756" width="10" bestFit="1" customWidth="1"/>
    <col min="11008" max="11008" width="29.85546875" customWidth="1"/>
    <col min="11009" max="11009" width="85.7109375" customWidth="1"/>
    <col min="11010" max="11010" width="13.42578125" bestFit="1" customWidth="1"/>
    <col min="11012" max="11012" width="10" bestFit="1" customWidth="1"/>
    <col min="11264" max="11264" width="29.85546875" customWidth="1"/>
    <col min="11265" max="11265" width="85.7109375" customWidth="1"/>
    <col min="11266" max="11266" width="13.42578125" bestFit="1" customWidth="1"/>
    <col min="11268" max="11268" width="10" bestFit="1" customWidth="1"/>
    <col min="11520" max="11520" width="29.85546875" customWidth="1"/>
    <col min="11521" max="11521" width="85.7109375" customWidth="1"/>
    <col min="11522" max="11522" width="13.42578125" bestFit="1" customWidth="1"/>
    <col min="11524" max="11524" width="10" bestFit="1" customWidth="1"/>
    <col min="11776" max="11776" width="29.85546875" customWidth="1"/>
    <col min="11777" max="11777" width="85.7109375" customWidth="1"/>
    <col min="11778" max="11778" width="13.42578125" bestFit="1" customWidth="1"/>
    <col min="11780" max="11780" width="10" bestFit="1" customWidth="1"/>
    <col min="12032" max="12032" width="29.85546875" customWidth="1"/>
    <col min="12033" max="12033" width="85.7109375" customWidth="1"/>
    <col min="12034" max="12034" width="13.42578125" bestFit="1" customWidth="1"/>
    <col min="12036" max="12036" width="10" bestFit="1" customWidth="1"/>
    <col min="12288" max="12288" width="29.85546875" customWidth="1"/>
    <col min="12289" max="12289" width="85.7109375" customWidth="1"/>
    <col min="12290" max="12290" width="13.42578125" bestFit="1" customWidth="1"/>
    <col min="12292" max="12292" width="10" bestFit="1" customWidth="1"/>
    <col min="12544" max="12544" width="29.85546875" customWidth="1"/>
    <col min="12545" max="12545" width="85.7109375" customWidth="1"/>
    <col min="12546" max="12546" width="13.42578125" bestFit="1" customWidth="1"/>
    <col min="12548" max="12548" width="10" bestFit="1" customWidth="1"/>
    <col min="12800" max="12800" width="29.85546875" customWidth="1"/>
    <col min="12801" max="12801" width="85.7109375" customWidth="1"/>
    <col min="12802" max="12802" width="13.42578125" bestFit="1" customWidth="1"/>
    <col min="12804" max="12804" width="10" bestFit="1" customWidth="1"/>
    <col min="13056" max="13056" width="29.85546875" customWidth="1"/>
    <col min="13057" max="13057" width="85.7109375" customWidth="1"/>
    <col min="13058" max="13058" width="13.42578125" bestFit="1" customWidth="1"/>
    <col min="13060" max="13060" width="10" bestFit="1" customWidth="1"/>
    <col min="13312" max="13312" width="29.85546875" customWidth="1"/>
    <col min="13313" max="13313" width="85.7109375" customWidth="1"/>
    <col min="13314" max="13314" width="13.42578125" bestFit="1" customWidth="1"/>
    <col min="13316" max="13316" width="10" bestFit="1" customWidth="1"/>
    <col min="13568" max="13568" width="29.85546875" customWidth="1"/>
    <col min="13569" max="13569" width="85.7109375" customWidth="1"/>
    <col min="13570" max="13570" width="13.42578125" bestFit="1" customWidth="1"/>
    <col min="13572" max="13572" width="10" bestFit="1" customWidth="1"/>
    <col min="13824" max="13824" width="29.85546875" customWidth="1"/>
    <col min="13825" max="13825" width="85.7109375" customWidth="1"/>
    <col min="13826" max="13826" width="13.42578125" bestFit="1" customWidth="1"/>
    <col min="13828" max="13828" width="10" bestFit="1" customWidth="1"/>
    <col min="14080" max="14080" width="29.85546875" customWidth="1"/>
    <col min="14081" max="14081" width="85.7109375" customWidth="1"/>
    <col min="14082" max="14082" width="13.42578125" bestFit="1" customWidth="1"/>
    <col min="14084" max="14084" width="10" bestFit="1" customWidth="1"/>
    <col min="14336" max="14336" width="29.85546875" customWidth="1"/>
    <col min="14337" max="14337" width="85.7109375" customWidth="1"/>
    <col min="14338" max="14338" width="13.42578125" bestFit="1" customWidth="1"/>
    <col min="14340" max="14340" width="10" bestFit="1" customWidth="1"/>
    <col min="14592" max="14592" width="29.85546875" customWidth="1"/>
    <col min="14593" max="14593" width="85.7109375" customWidth="1"/>
    <col min="14594" max="14594" width="13.42578125" bestFit="1" customWidth="1"/>
    <col min="14596" max="14596" width="10" bestFit="1" customWidth="1"/>
    <col min="14848" max="14848" width="29.85546875" customWidth="1"/>
    <col min="14849" max="14849" width="85.7109375" customWidth="1"/>
    <col min="14850" max="14850" width="13.42578125" bestFit="1" customWidth="1"/>
    <col min="14852" max="14852" width="10" bestFit="1" customWidth="1"/>
    <col min="15104" max="15104" width="29.85546875" customWidth="1"/>
    <col min="15105" max="15105" width="85.7109375" customWidth="1"/>
    <col min="15106" max="15106" width="13.42578125" bestFit="1" customWidth="1"/>
    <col min="15108" max="15108" width="10" bestFit="1" customWidth="1"/>
    <col min="15360" max="15360" width="29.85546875" customWidth="1"/>
    <col min="15361" max="15361" width="85.7109375" customWidth="1"/>
    <col min="15362" max="15362" width="13.42578125" bestFit="1" customWidth="1"/>
    <col min="15364" max="15364" width="10" bestFit="1" customWidth="1"/>
    <col min="15616" max="15616" width="29.85546875" customWidth="1"/>
    <col min="15617" max="15617" width="85.7109375" customWidth="1"/>
    <col min="15618" max="15618" width="13.42578125" bestFit="1" customWidth="1"/>
    <col min="15620" max="15620" width="10" bestFit="1" customWidth="1"/>
    <col min="15872" max="15872" width="29.85546875" customWidth="1"/>
    <col min="15873" max="15873" width="85.7109375" customWidth="1"/>
    <col min="15874" max="15874" width="13.42578125" bestFit="1" customWidth="1"/>
    <col min="15876" max="15876" width="10" bestFit="1" customWidth="1"/>
    <col min="16128" max="16128" width="29.85546875" customWidth="1"/>
    <col min="16129" max="16129" width="85.7109375" customWidth="1"/>
    <col min="16130" max="16130" width="13.42578125" bestFit="1" customWidth="1"/>
    <col min="16132" max="16132" width="10" bestFit="1" customWidth="1"/>
  </cols>
  <sheetData>
    <row r="1" spans="1:18" x14ac:dyDescent="0.25">
      <c r="A1" t="s">
        <v>24</v>
      </c>
    </row>
    <row r="2" spans="1:18" x14ac:dyDescent="0.25">
      <c r="A2" t="s">
        <v>23</v>
      </c>
    </row>
    <row r="3" spans="1:18" x14ac:dyDescent="0.25">
      <c r="A3" s="1" t="s">
        <v>0</v>
      </c>
      <c r="B3" s="6" t="s">
        <v>25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</row>
    <row r="4" spans="1:18" x14ac:dyDescent="0.25">
      <c r="A4" s="2" t="s">
        <v>1</v>
      </c>
      <c r="B4" s="1">
        <v>52</v>
      </c>
      <c r="C4" s="1">
        <v>51</v>
      </c>
      <c r="D4" s="1">
        <v>51</v>
      </c>
      <c r="E4" s="1">
        <f>B4+C4+D4</f>
        <v>154</v>
      </c>
      <c r="F4" s="1">
        <v>51</v>
      </c>
      <c r="G4" s="1">
        <v>51</v>
      </c>
      <c r="H4" s="1">
        <v>51</v>
      </c>
      <c r="I4" s="1">
        <f>F4+G4+H4</f>
        <v>153</v>
      </c>
      <c r="J4" s="1">
        <v>51</v>
      </c>
      <c r="K4" s="1">
        <v>51</v>
      </c>
      <c r="L4" s="1">
        <v>51</v>
      </c>
      <c r="M4" s="1">
        <f>J4+K4+L4</f>
        <v>153</v>
      </c>
      <c r="N4" s="1">
        <v>51</v>
      </c>
      <c r="O4" s="1">
        <v>51</v>
      </c>
      <c r="P4" s="1">
        <v>51</v>
      </c>
      <c r="Q4" s="1">
        <f>N4+O4+P4</f>
        <v>153</v>
      </c>
      <c r="R4" s="1">
        <f>E4+I4+M4+Q4</f>
        <v>613</v>
      </c>
    </row>
    <row r="5" spans="1:18" ht="30" x14ac:dyDescent="0.25">
      <c r="A5" s="3" t="s">
        <v>22</v>
      </c>
      <c r="B5" s="1">
        <f>60+54</f>
        <v>114</v>
      </c>
      <c r="C5" s="1">
        <f>29+47</f>
        <v>76</v>
      </c>
      <c r="D5" s="1">
        <f>322+76</f>
        <v>398</v>
      </c>
      <c r="E5" s="1">
        <f>B5+C5+D5</f>
        <v>588</v>
      </c>
      <c r="F5" s="1">
        <f>161+60</f>
        <v>221</v>
      </c>
      <c r="G5" s="1">
        <f>15+43</f>
        <v>58</v>
      </c>
      <c r="H5" s="1">
        <f>49+52</f>
        <v>101</v>
      </c>
      <c r="I5" s="1">
        <f>F5+G5+H5</f>
        <v>380</v>
      </c>
      <c r="J5" s="1">
        <f>116+10</f>
        <v>126</v>
      </c>
      <c r="K5" s="1">
        <f>373+19</f>
        <v>392</v>
      </c>
      <c r="L5" s="1">
        <f>55+27</f>
        <v>82</v>
      </c>
      <c r="M5" s="1">
        <f>J5+K5+L5</f>
        <v>600</v>
      </c>
      <c r="N5" s="1">
        <f>24+19</f>
        <v>43</v>
      </c>
      <c r="O5" s="1">
        <f>32+49</f>
        <v>81</v>
      </c>
      <c r="P5" s="1">
        <f>187+10</f>
        <v>197</v>
      </c>
      <c r="Q5" s="1">
        <f>N5+O5+P5</f>
        <v>321</v>
      </c>
      <c r="R5" s="1">
        <f>E5+I5+M5+Q5</f>
        <v>1889</v>
      </c>
    </row>
    <row r="6" spans="1:18" x14ac:dyDescent="0.25">
      <c r="A6" s="3" t="s">
        <v>20</v>
      </c>
      <c r="B6" s="1">
        <f>B4*20</f>
        <v>1040</v>
      </c>
      <c r="C6" s="1">
        <f>C4*20</f>
        <v>1020</v>
      </c>
      <c r="D6" s="1">
        <f>D4*22</f>
        <v>1122</v>
      </c>
      <c r="E6" s="1">
        <f>B6+C6+D6</f>
        <v>3182</v>
      </c>
      <c r="F6" s="1">
        <f>F4*21</f>
        <v>1071</v>
      </c>
      <c r="G6" s="1">
        <f>G4*20</f>
        <v>1020</v>
      </c>
      <c r="H6" s="1">
        <f>H4*21</f>
        <v>1071</v>
      </c>
      <c r="I6" s="1">
        <f>F6+G6+H6</f>
        <v>3162</v>
      </c>
      <c r="J6" s="1">
        <f>J4*23</f>
        <v>1173</v>
      </c>
      <c r="K6" s="1">
        <f>K4*21</f>
        <v>1071</v>
      </c>
      <c r="L6" s="1">
        <f>L4*22</f>
        <v>1122</v>
      </c>
      <c r="M6" s="1">
        <f>J6+K6+L6</f>
        <v>3366</v>
      </c>
      <c r="N6" s="1">
        <f>N4*22</f>
        <v>1122</v>
      </c>
      <c r="O6" s="1">
        <f>O4*21</f>
        <v>1071</v>
      </c>
      <c r="P6" s="1">
        <f>P4*21</f>
        <v>1071</v>
      </c>
      <c r="Q6" s="1">
        <f>N6+O6+P6</f>
        <v>3264</v>
      </c>
      <c r="R6" s="1">
        <v>68369</v>
      </c>
    </row>
    <row r="7" spans="1:18" x14ac:dyDescent="0.25">
      <c r="A7" s="4" t="s">
        <v>2</v>
      </c>
      <c r="B7" s="5">
        <f>IF(B6&lt;&gt;0,B5/B6,0)</f>
        <v>0.10961538461538461</v>
      </c>
      <c r="C7" s="5">
        <f t="shared" ref="C7:R7" si="0">IF(C6&lt;&gt;0,C5/C6,0)</f>
        <v>7.4509803921568626E-2</v>
      </c>
      <c r="D7" s="5">
        <f t="shared" si="0"/>
        <v>0.35472370766488415</v>
      </c>
      <c r="E7" s="5">
        <f t="shared" si="0"/>
        <v>0.18478944060339408</v>
      </c>
      <c r="F7" s="5">
        <f t="shared" si="0"/>
        <v>0.20634920634920634</v>
      </c>
      <c r="G7" s="5">
        <f t="shared" si="0"/>
        <v>5.6862745098039215E-2</v>
      </c>
      <c r="H7" s="5">
        <f t="shared" si="0"/>
        <v>9.4304388422035479E-2</v>
      </c>
      <c r="I7" s="5">
        <f t="shared" si="0"/>
        <v>0.12017710309930424</v>
      </c>
      <c r="J7" s="5">
        <f t="shared" si="0"/>
        <v>0.10741687979539642</v>
      </c>
      <c r="K7" s="5">
        <f t="shared" si="0"/>
        <v>0.36601307189542481</v>
      </c>
      <c r="L7" s="5">
        <f t="shared" si="0"/>
        <v>7.3083778966131913E-2</v>
      </c>
      <c r="M7" s="5">
        <f t="shared" si="0"/>
        <v>0.17825311942959002</v>
      </c>
      <c r="N7" s="5">
        <f t="shared" si="0"/>
        <v>3.8324420677361852E-2</v>
      </c>
      <c r="O7" s="5">
        <f t="shared" si="0"/>
        <v>7.5630252100840331E-2</v>
      </c>
      <c r="P7" s="5">
        <f t="shared" si="0"/>
        <v>0.18394024276377219</v>
      </c>
      <c r="Q7" s="5">
        <f t="shared" si="0"/>
        <v>9.8345588235294115E-2</v>
      </c>
      <c r="R7" s="5">
        <f t="shared" si="0"/>
        <v>2.7629481197618804E-2</v>
      </c>
    </row>
    <row r="8" spans="1:18" x14ac:dyDescent="0.25">
      <c r="A8" s="3" t="s">
        <v>21</v>
      </c>
      <c r="B8" s="1">
        <v>54</v>
      </c>
      <c r="C8" s="1">
        <v>47</v>
      </c>
      <c r="D8" s="1">
        <v>76</v>
      </c>
      <c r="E8" s="1">
        <f>B8+C8+D8</f>
        <v>177</v>
      </c>
      <c r="F8" s="1">
        <v>60</v>
      </c>
      <c r="G8" s="1">
        <v>43</v>
      </c>
      <c r="H8" s="1">
        <v>52</v>
      </c>
      <c r="I8" s="1">
        <f>F8+G8+H8</f>
        <v>155</v>
      </c>
      <c r="J8" s="1">
        <v>10</v>
      </c>
      <c r="K8" s="1">
        <v>19</v>
      </c>
      <c r="L8" s="1">
        <v>27</v>
      </c>
      <c r="M8" s="1">
        <f>J8+K8+L8</f>
        <v>56</v>
      </c>
      <c r="N8" s="1">
        <v>19</v>
      </c>
      <c r="O8" s="1">
        <v>49</v>
      </c>
      <c r="P8" s="1">
        <v>10</v>
      </c>
      <c r="Q8" s="1">
        <f>N8+O8+P8</f>
        <v>78</v>
      </c>
      <c r="R8" s="1">
        <f>E8+I8+M8+Q8</f>
        <v>466</v>
      </c>
    </row>
    <row r="9" spans="1:18" x14ac:dyDescent="0.25">
      <c r="A9" s="4" t="s">
        <v>3</v>
      </c>
      <c r="B9" s="5">
        <f>IF(B6&lt;&gt;0,B8/B6,0)</f>
        <v>5.1923076923076926E-2</v>
      </c>
      <c r="C9" s="5">
        <f t="shared" ref="C9:R9" si="1">IF(C6&lt;&gt;0,C8/C6,0)</f>
        <v>4.6078431372549022E-2</v>
      </c>
      <c r="D9" s="5">
        <f t="shared" si="1"/>
        <v>6.7736185383244205E-2</v>
      </c>
      <c r="E9" s="5">
        <f t="shared" si="1"/>
        <v>5.5625392834695163E-2</v>
      </c>
      <c r="F9" s="5">
        <f t="shared" si="1"/>
        <v>5.6022408963585436E-2</v>
      </c>
      <c r="G9" s="5">
        <f t="shared" si="1"/>
        <v>4.2156862745098042E-2</v>
      </c>
      <c r="H9" s="5">
        <f t="shared" si="1"/>
        <v>4.8552754435107377E-2</v>
      </c>
      <c r="I9" s="5">
        <f t="shared" si="1"/>
        <v>4.9019607843137254E-2</v>
      </c>
      <c r="J9" s="5">
        <f t="shared" si="1"/>
        <v>8.5251491901108273E-3</v>
      </c>
      <c r="K9" s="5">
        <f t="shared" si="1"/>
        <v>1.7740429505135387E-2</v>
      </c>
      <c r="L9" s="5">
        <f t="shared" si="1"/>
        <v>2.4064171122994651E-2</v>
      </c>
      <c r="M9" s="5">
        <f t="shared" si="1"/>
        <v>1.6636957813428402E-2</v>
      </c>
      <c r="N9" s="5">
        <f t="shared" si="1"/>
        <v>1.6934046345811051E-2</v>
      </c>
      <c r="O9" s="5">
        <f t="shared" si="1"/>
        <v>4.5751633986928102E-2</v>
      </c>
      <c r="P9" s="5">
        <f t="shared" si="1"/>
        <v>9.3370681605975722E-3</v>
      </c>
      <c r="Q9" s="5">
        <f t="shared" si="1"/>
        <v>2.389705882352941E-2</v>
      </c>
      <c r="R9" s="5">
        <f t="shared" si="1"/>
        <v>6.8159545993067032E-3</v>
      </c>
    </row>
  </sheetData>
  <sheetProtection algorithmName="SHA-512" hashValue="k29nzwQRYDD4azeyrtYCSPKeQRps38xpVK151Nt30HrEbuib7jciKMRgOFPZnVB1AXYJDvajpTly4sh9JL9U7w==" saltValue="wyUcV5a6H+7Gz3VIvlpCN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Levrieri Clara</dc:creator>
  <cp:lastModifiedBy>Levrieri Clara</cp:lastModifiedBy>
  <dcterms:created xsi:type="dcterms:W3CDTF">2022-03-29T17:42:59Z</dcterms:created>
  <dcterms:modified xsi:type="dcterms:W3CDTF">2022-05-24T15:55:16Z</dcterms:modified>
</cp:coreProperties>
</file>